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5" activeTab="0"/>
  </bookViews>
  <sheets>
    <sheet name="Gen_2019" sheetId="1" r:id="rId1"/>
    <sheet name="Feb_2019" sheetId="2" r:id="rId2"/>
    <sheet name="Mar_2019" sheetId="3" r:id="rId3"/>
    <sheet name="Apr_2019" sheetId="4" r:id="rId4"/>
    <sheet name="Mag_2019" sheetId="5" r:id="rId5"/>
    <sheet name="GIU_2019" sheetId="6" r:id="rId6"/>
    <sheet name="Lug_2019" sheetId="7" r:id="rId7"/>
    <sheet name="Ago_2019" sheetId="8" r:id="rId8"/>
    <sheet name="Set_2019" sheetId="9" r:id="rId9"/>
    <sheet name="Ott_2019" sheetId="10" r:id="rId10"/>
    <sheet name="Nov_2019" sheetId="11" r:id="rId11"/>
    <sheet name="Dic_2019" sheetId="12" r:id="rId12"/>
    <sheet name="RiepilogoMensili" sheetId="13" r:id="rId13"/>
  </sheets>
  <definedNames>
    <definedName name="_xlnm.Print_Area" localSheetId="12">'RiepilogoMensili'!$A$1:$H$14</definedName>
  </definedNames>
  <calcPr fullCalcOnLoad="1"/>
</workbook>
</file>

<file path=xl/sharedStrings.xml><?xml version="1.0" encoding="utf-8"?>
<sst xmlns="http://schemas.openxmlformats.org/spreadsheetml/2006/main" count="264" uniqueCount="40">
  <si>
    <t>CER</t>
  </si>
  <si>
    <t>kg</t>
  </si>
  <si>
    <t>plastica</t>
  </si>
  <si>
    <t>CD</t>
  </si>
  <si>
    <t>indifferenziato</t>
  </si>
  <si>
    <t>totRd</t>
  </si>
  <si>
    <t>totRi</t>
  </si>
  <si>
    <t>Rt</t>
  </si>
  <si>
    <t>indumenti</t>
  </si>
  <si>
    <t>ingombranti a recupero</t>
  </si>
  <si>
    <t>Biodegradabili da cucine e mense</t>
  </si>
  <si>
    <t>imballaggi in metallo</t>
  </si>
  <si>
    <t>tessili</t>
  </si>
  <si>
    <t>carta e cartone</t>
  </si>
  <si>
    <t>Imballaggi in vetro</t>
  </si>
  <si>
    <t>apparecchiature contenenti cfc</t>
  </si>
  <si>
    <t>sfalci, ramaglie, potature</t>
  </si>
  <si>
    <t>65 compostiere da 300 litri: si computa 1/12 di quattro svuotamenti annui</t>
  </si>
  <si>
    <t>mese</t>
  </si>
  <si>
    <t>RI (indiff.)</t>
  </si>
  <si>
    <t>RD (differ.)</t>
  </si>
  <si>
    <t>RT (totale)</t>
  </si>
  <si>
    <t>perc. Differ.</t>
  </si>
  <si>
    <t>RD escluso compostiere</t>
  </si>
  <si>
    <t>RT escluso compostiere</t>
  </si>
  <si>
    <t>pneumatici</t>
  </si>
  <si>
    <t>Gen_2019</t>
  </si>
  <si>
    <t>RAEE</t>
  </si>
  <si>
    <t>Feb_2019</t>
  </si>
  <si>
    <t>Mar_2019</t>
  </si>
  <si>
    <t>Apr_2019</t>
  </si>
  <si>
    <t>Mag_2019</t>
  </si>
  <si>
    <t>Giu_2019</t>
  </si>
  <si>
    <t>Lug_2019</t>
  </si>
  <si>
    <t>ok</t>
  </si>
  <si>
    <t>Ago_2019</t>
  </si>
  <si>
    <t>Set_2019</t>
  </si>
  <si>
    <t>Ott_2019</t>
  </si>
  <si>
    <t>Nov_2019</t>
  </si>
  <si>
    <t>Dic_2019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</si>
</sst>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0" fontId="0" fillId="33" borderId="0" xfId="0" applyNumberFormat="1" applyFill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/>
    </xf>
    <xf numFmtId="10" fontId="0" fillId="0" borderId="11" xfId="0" applyNumberFormat="1" applyBorder="1" applyAlignment="1">
      <alignment/>
    </xf>
    <xf numFmtId="17" fontId="0" fillId="0" borderId="11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right" vertical="center"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26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1">
        <v>5140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1">
        <v>3980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220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1">
        <v>5300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7">
        <v>620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7">
        <v>80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1">
        <v>12930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>
        <v>60</v>
      </c>
      <c r="C11" s="1"/>
      <c r="D11" s="1"/>
      <c r="E11" s="1"/>
      <c r="F11" s="1"/>
      <c r="G11" s="1"/>
    </row>
    <row r="12" spans="1:7" ht="15">
      <c r="A12" s="1">
        <v>200110</v>
      </c>
      <c r="B12" s="27">
        <v>380</v>
      </c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140</v>
      </c>
      <c r="C14" s="1"/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7700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32100</v>
      </c>
      <c r="C19" s="8">
        <f>B19/B21</f>
        <v>0.8065326633165829</v>
      </c>
      <c r="D19" s="16">
        <f>C19</f>
        <v>0.8065326633165829</v>
      </c>
      <c r="E19" s="1"/>
      <c r="F19" s="1"/>
      <c r="G19" s="1"/>
    </row>
    <row r="20" spans="1:15" s="7" customFormat="1" ht="15">
      <c r="A20" s="7" t="s">
        <v>6</v>
      </c>
      <c r="B20" s="9">
        <f>B17</f>
        <v>7700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39800</v>
      </c>
    </row>
    <row r="24" spans="2:3" ht="15">
      <c r="B24">
        <f>B7+B20</f>
        <v>8320</v>
      </c>
      <c r="C24">
        <f>B21-B16</f>
        <v>36550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37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4800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3950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15950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1380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80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12700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9">
        <v>0</v>
      </c>
      <c r="C11" s="1"/>
      <c r="D11" s="1"/>
      <c r="E11" s="1"/>
      <c r="F11" s="1"/>
      <c r="G11" s="1"/>
    </row>
    <row r="12" spans="1:7" ht="15">
      <c r="A12" s="1">
        <v>200110</v>
      </c>
      <c r="B12" s="30"/>
      <c r="C12" s="1" t="s">
        <v>8</v>
      </c>
      <c r="D12" s="1" t="s">
        <v>34</v>
      </c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0</v>
      </c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>
        <v>10</v>
      </c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8480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42120</v>
      </c>
      <c r="C19" s="8">
        <f>B19/B21</f>
        <v>0.8324110671936759</v>
      </c>
      <c r="D19" s="16">
        <f>C19</f>
        <v>0.8324110671936759</v>
      </c>
      <c r="E19" s="1"/>
      <c r="F19" s="1"/>
      <c r="G19" s="1"/>
    </row>
    <row r="20" spans="1:15" s="7" customFormat="1" ht="15">
      <c r="A20" s="7" t="s">
        <v>6</v>
      </c>
      <c r="B20" s="9">
        <f>B17</f>
        <v>8480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50600</v>
      </c>
    </row>
    <row r="24" spans="2:3" ht="15">
      <c r="B24">
        <f>B7+B20</f>
        <v>9860</v>
      </c>
      <c r="C24">
        <f>B21-B16</f>
        <v>47350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38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4300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3350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/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4000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/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/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11840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9"/>
      <c r="C11" s="1"/>
      <c r="D11" s="1"/>
      <c r="E11" s="1"/>
      <c r="F11" s="1"/>
      <c r="G11" s="1"/>
    </row>
    <row r="12" spans="1:7" ht="15">
      <c r="A12" s="1">
        <v>200110</v>
      </c>
      <c r="B12" s="30"/>
      <c r="C12" s="1" t="s">
        <v>8</v>
      </c>
      <c r="D12" s="1" t="s">
        <v>34</v>
      </c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15640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26740</v>
      </c>
      <c r="C19" s="8">
        <f>B19/B21</f>
        <v>0.6309579990561586</v>
      </c>
      <c r="D19" s="16">
        <f>C19</f>
        <v>0.6309579990561586</v>
      </c>
      <c r="E19" s="1"/>
      <c r="F19" s="1"/>
      <c r="G19" s="1"/>
    </row>
    <row r="20" spans="1:15" s="7" customFormat="1" ht="15">
      <c r="A20" s="7" t="s">
        <v>6</v>
      </c>
      <c r="B20" s="9">
        <f>B17</f>
        <v>15640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42380</v>
      </c>
    </row>
    <row r="24" spans="2:3" ht="15">
      <c r="B24">
        <f>B7+B20</f>
        <v>15640</v>
      </c>
      <c r="C24">
        <f>B21-B16</f>
        <v>39130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E22" sqref="E22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39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4100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3880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680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3100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1740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40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3960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9">
        <v>20</v>
      </c>
      <c r="C11" s="1"/>
      <c r="D11" s="1"/>
      <c r="E11" s="1"/>
      <c r="F11" s="1"/>
      <c r="G11" s="1"/>
    </row>
    <row r="12" spans="1:7" ht="15">
      <c r="A12" s="1">
        <v>200110</v>
      </c>
      <c r="B12" s="30"/>
      <c r="C12" s="1" t="s">
        <v>8</v>
      </c>
      <c r="D12" s="1" t="s">
        <v>34</v>
      </c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9200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20770</v>
      </c>
      <c r="C19" s="8">
        <f>B19/B21</f>
        <v>0.6930263596930264</v>
      </c>
      <c r="D19" s="16">
        <f>C19</f>
        <v>0.6930263596930264</v>
      </c>
      <c r="E19" s="1"/>
      <c r="F19" s="1"/>
      <c r="G19" s="1"/>
    </row>
    <row r="20" spans="1:15" s="7" customFormat="1" ht="15">
      <c r="A20" s="7" t="s">
        <v>6</v>
      </c>
      <c r="B20" s="9">
        <f>B17</f>
        <v>9200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29970</v>
      </c>
    </row>
    <row r="24" spans="2:3" ht="15">
      <c r="B24">
        <f>B7+B20</f>
        <v>10940</v>
      </c>
      <c r="C24">
        <f>B21-B16</f>
        <v>26720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120" zoomScaleNormal="120" zoomScalePageLayoutView="0" workbookViewId="0" topLeftCell="A1">
      <selection activeCell="D14" sqref="D14:H14"/>
    </sheetView>
  </sheetViews>
  <sheetFormatPr defaultColWidth="9.140625" defaultRowHeight="15"/>
  <cols>
    <col min="1" max="1" width="7.421875" style="0" customWidth="1"/>
    <col min="2" max="4" width="12.28125" style="0" bestFit="1" customWidth="1"/>
    <col min="5" max="5" width="7.7109375" style="0" bestFit="1" customWidth="1"/>
    <col min="6" max="6" width="11.28125" style="0" bestFit="1" customWidth="1"/>
    <col min="7" max="7" width="13.28125" style="0" customWidth="1"/>
    <col min="8" max="8" width="12.8515625" style="0" customWidth="1"/>
    <col min="9" max="16384" width="11.57421875" style="0" customWidth="1"/>
  </cols>
  <sheetData>
    <row r="1" spans="1:8" ht="44.25" customHeight="1">
      <c r="A1" s="19" t="s">
        <v>18</v>
      </c>
      <c r="B1" s="19" t="s">
        <v>19</v>
      </c>
      <c r="C1" s="19" t="s">
        <v>20</v>
      </c>
      <c r="D1" s="19" t="s">
        <v>21</v>
      </c>
      <c r="E1" s="19" t="s">
        <v>22</v>
      </c>
      <c r="F1" s="19" t="s">
        <v>3</v>
      </c>
      <c r="G1" s="19" t="s">
        <v>23</v>
      </c>
      <c r="H1" s="19" t="s">
        <v>24</v>
      </c>
    </row>
    <row r="2" spans="1:8" ht="15">
      <c r="A2" s="20">
        <v>43466</v>
      </c>
      <c r="B2" s="21">
        <f>Gen_2019!B20</f>
        <v>7700</v>
      </c>
      <c r="C2" s="25">
        <f>Gen_2019!B19</f>
        <v>32100</v>
      </c>
      <c r="D2" s="22">
        <f aca="true" t="shared" si="0" ref="D2:D13">B2+C2</f>
        <v>39800</v>
      </c>
      <c r="E2" s="23">
        <f aca="true" t="shared" si="1" ref="E2:E13">C2/D2</f>
        <v>0.8065326633165829</v>
      </c>
      <c r="F2" s="22">
        <v>3250</v>
      </c>
      <c r="G2" s="22">
        <f aca="true" t="shared" si="2" ref="G2:G13">C2-F2</f>
        <v>28850</v>
      </c>
      <c r="H2" s="22">
        <f aca="true" t="shared" si="3" ref="H2:H13">D2-F2</f>
        <v>36550</v>
      </c>
    </row>
    <row r="3" spans="1:8" ht="15">
      <c r="A3" s="20">
        <v>43497</v>
      </c>
      <c r="B3" s="25">
        <f>Feb_2019!B20</f>
        <v>7540</v>
      </c>
      <c r="C3" s="25">
        <f>Feb_2019!B19</f>
        <v>24808</v>
      </c>
      <c r="D3" s="22">
        <f t="shared" si="0"/>
        <v>32348</v>
      </c>
      <c r="E3" s="23">
        <f t="shared" si="1"/>
        <v>0.7669098553233584</v>
      </c>
      <c r="F3" s="22">
        <v>3250</v>
      </c>
      <c r="G3" s="22">
        <f t="shared" si="2"/>
        <v>21558</v>
      </c>
      <c r="H3" s="22">
        <f t="shared" si="3"/>
        <v>29098</v>
      </c>
    </row>
    <row r="4" spans="1:8" ht="15">
      <c r="A4" s="20">
        <v>43525</v>
      </c>
      <c r="B4" s="25">
        <f>Mar_2019!B20</f>
        <v>9510</v>
      </c>
      <c r="C4" s="25">
        <f>Mar_2019!B19</f>
        <v>23860</v>
      </c>
      <c r="D4" s="22">
        <f t="shared" si="0"/>
        <v>33370</v>
      </c>
      <c r="E4" s="23">
        <f t="shared" si="1"/>
        <v>0.715013485166317</v>
      </c>
      <c r="F4" s="22">
        <v>3250</v>
      </c>
      <c r="G4" s="22">
        <f t="shared" si="2"/>
        <v>20610</v>
      </c>
      <c r="H4" s="22">
        <f t="shared" si="3"/>
        <v>30120</v>
      </c>
    </row>
    <row r="5" spans="1:8" ht="15">
      <c r="A5" s="20">
        <v>43556</v>
      </c>
      <c r="B5" s="25">
        <f>Apr_2019!B20</f>
        <v>10040</v>
      </c>
      <c r="C5" s="25">
        <f>Apr_2019!B19</f>
        <v>36440</v>
      </c>
      <c r="D5" s="22">
        <f t="shared" si="0"/>
        <v>46480</v>
      </c>
      <c r="E5" s="23">
        <f t="shared" si="1"/>
        <v>0.7839931153184165</v>
      </c>
      <c r="F5" s="22">
        <v>3250</v>
      </c>
      <c r="G5" s="22">
        <f t="shared" si="2"/>
        <v>33190</v>
      </c>
      <c r="H5" s="22">
        <f t="shared" si="3"/>
        <v>43230</v>
      </c>
    </row>
    <row r="6" spans="1:8" ht="15">
      <c r="A6" s="20">
        <v>43586</v>
      </c>
      <c r="B6" s="25">
        <f>Mag_2019!B20</f>
        <v>9240</v>
      </c>
      <c r="C6" s="25">
        <f>Mag_2019!B19</f>
        <v>26200</v>
      </c>
      <c r="D6" s="22">
        <f t="shared" si="0"/>
        <v>35440</v>
      </c>
      <c r="E6" s="23">
        <f t="shared" si="1"/>
        <v>0.7392776523702032</v>
      </c>
      <c r="F6" s="22">
        <v>3250</v>
      </c>
      <c r="G6" s="22">
        <f t="shared" si="2"/>
        <v>22950</v>
      </c>
      <c r="H6" s="22">
        <f t="shared" si="3"/>
        <v>32190</v>
      </c>
    </row>
    <row r="7" spans="1:8" ht="15">
      <c r="A7" s="20">
        <v>43617</v>
      </c>
      <c r="B7" s="25">
        <f>GIU_2019!B20</f>
        <v>11540</v>
      </c>
      <c r="C7" s="25">
        <f>GIU_2019!B19</f>
        <v>26570</v>
      </c>
      <c r="D7" s="22">
        <f t="shared" si="0"/>
        <v>38110</v>
      </c>
      <c r="E7" s="23">
        <f t="shared" si="1"/>
        <v>0.697192337969037</v>
      </c>
      <c r="F7" s="22">
        <v>3250</v>
      </c>
      <c r="G7" s="22">
        <f t="shared" si="2"/>
        <v>23320</v>
      </c>
      <c r="H7" s="22">
        <f t="shared" si="3"/>
        <v>34860</v>
      </c>
    </row>
    <row r="8" spans="1:8" ht="15">
      <c r="A8" s="20">
        <v>43647</v>
      </c>
      <c r="B8" s="25">
        <f>Lug_2019!B20</f>
        <v>20840</v>
      </c>
      <c r="C8" s="25">
        <f>Lug_2019!B19</f>
        <v>31210</v>
      </c>
      <c r="D8" s="22">
        <f t="shared" si="0"/>
        <v>52050</v>
      </c>
      <c r="E8" s="23">
        <f t="shared" si="1"/>
        <v>0.5996157540826129</v>
      </c>
      <c r="F8" s="22">
        <v>3250</v>
      </c>
      <c r="G8" s="22">
        <f t="shared" si="2"/>
        <v>27960</v>
      </c>
      <c r="H8" s="22">
        <f t="shared" si="3"/>
        <v>48800</v>
      </c>
    </row>
    <row r="9" spans="1:8" ht="15">
      <c r="A9" s="20">
        <v>43678</v>
      </c>
      <c r="B9" s="25">
        <f>Ago_2019!B20</f>
        <v>29990</v>
      </c>
      <c r="C9" s="25">
        <f>Ago_2019!B19</f>
        <v>13450</v>
      </c>
      <c r="D9" s="22">
        <f t="shared" si="0"/>
        <v>43440</v>
      </c>
      <c r="E9" s="23">
        <f t="shared" si="1"/>
        <v>0.30962246777163904</v>
      </c>
      <c r="F9" s="22">
        <v>3250</v>
      </c>
      <c r="G9" s="22">
        <f t="shared" si="2"/>
        <v>10200</v>
      </c>
      <c r="H9" s="22">
        <f t="shared" si="3"/>
        <v>40190</v>
      </c>
    </row>
    <row r="10" spans="1:8" ht="15">
      <c r="A10" s="20">
        <v>43709</v>
      </c>
      <c r="B10" s="25">
        <f>Set_2019!B20</f>
        <v>18980</v>
      </c>
      <c r="C10" s="25">
        <f>Set_2019!B19</f>
        <v>20350</v>
      </c>
      <c r="D10" s="22">
        <f t="shared" si="0"/>
        <v>39330</v>
      </c>
      <c r="E10" s="23">
        <f t="shared" si="1"/>
        <v>0.5174167302313756</v>
      </c>
      <c r="F10" s="22">
        <v>3250</v>
      </c>
      <c r="G10" s="22">
        <f t="shared" si="2"/>
        <v>17100</v>
      </c>
      <c r="H10" s="22">
        <f t="shared" si="3"/>
        <v>36080</v>
      </c>
    </row>
    <row r="11" spans="1:8" ht="15">
      <c r="A11" s="20">
        <v>43739</v>
      </c>
      <c r="B11" s="25">
        <f>Ott_2019!B20</f>
        <v>8480</v>
      </c>
      <c r="C11" s="25">
        <f>Ott_2019!B19</f>
        <v>42120</v>
      </c>
      <c r="D11" s="22">
        <f t="shared" si="0"/>
        <v>50600</v>
      </c>
      <c r="E11" s="23">
        <f t="shared" si="1"/>
        <v>0.8324110671936759</v>
      </c>
      <c r="F11" s="22">
        <v>3250</v>
      </c>
      <c r="G11" s="22">
        <f t="shared" si="2"/>
        <v>38870</v>
      </c>
      <c r="H11" s="22">
        <f t="shared" si="3"/>
        <v>47350</v>
      </c>
    </row>
    <row r="12" spans="1:8" ht="15">
      <c r="A12" s="20">
        <v>43770</v>
      </c>
      <c r="B12" s="25">
        <f>Nov_2019!B20</f>
        <v>15640</v>
      </c>
      <c r="C12" s="25">
        <f>Nov_2019!B19</f>
        <v>26740</v>
      </c>
      <c r="D12" s="22">
        <f t="shared" si="0"/>
        <v>42380</v>
      </c>
      <c r="E12" s="23">
        <f t="shared" si="1"/>
        <v>0.6309579990561586</v>
      </c>
      <c r="F12" s="22">
        <v>3250</v>
      </c>
      <c r="G12" s="22">
        <f t="shared" si="2"/>
        <v>23490</v>
      </c>
      <c r="H12" s="22">
        <f t="shared" si="3"/>
        <v>39130</v>
      </c>
    </row>
    <row r="13" spans="1:8" ht="15">
      <c r="A13" s="20">
        <v>43800</v>
      </c>
      <c r="B13" s="25">
        <f>Dic_2019!B20</f>
        <v>9200</v>
      </c>
      <c r="C13" s="25">
        <f>Dic_2019!B19</f>
        <v>20770</v>
      </c>
      <c r="D13" s="22">
        <f t="shared" si="0"/>
        <v>29970</v>
      </c>
      <c r="E13" s="23">
        <f t="shared" si="1"/>
        <v>0.6930263596930264</v>
      </c>
      <c r="F13" s="22">
        <v>3250</v>
      </c>
      <c r="G13" s="22">
        <f t="shared" si="2"/>
        <v>17520</v>
      </c>
      <c r="H13" s="22">
        <f t="shared" si="3"/>
        <v>26720</v>
      </c>
    </row>
    <row r="14" spans="1:8" ht="15">
      <c r="A14" s="24"/>
      <c r="B14" s="22"/>
      <c r="C14" s="22"/>
      <c r="D14" s="22"/>
      <c r="E14" s="23"/>
      <c r="F14" s="22"/>
      <c r="G14" s="22"/>
      <c r="H14" s="22"/>
    </row>
  </sheetData>
  <sheetProtection/>
  <printOptions/>
  <pageMargins left="0.708333333333333" right="0.708333333333333" top="0.945833333333333" bottom="0.945833333333333" header="0.708333333333333" footer="0.708333333333333"/>
  <pageSetup fitToHeight="1" fitToWidth="1" horizontalDpi="300" verticalDpi="300" orientation="portrait" paperSize="9" scale="74" r:id="rId1"/>
  <headerFooter>
    <oddHeader>&amp;C&amp;"Arial,Normale"&amp;10&amp;A</oddHeader>
    <oddFooter>&amp;C&amp;"Arial,Normale"&amp;10Pagina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28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1">
        <v>3154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1">
        <v>2660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534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1">
        <v>3000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7">
        <v>640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7">
        <v>40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1">
        <v>11270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>
        <v>80</v>
      </c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180</v>
      </c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7540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24808</v>
      </c>
      <c r="C19" s="8">
        <f>B19/B21</f>
        <v>0.7669098553233584</v>
      </c>
      <c r="D19" s="16">
        <f>C19</f>
        <v>0.7669098553233584</v>
      </c>
      <c r="E19" s="1"/>
      <c r="F19" s="1"/>
      <c r="G19" s="1"/>
    </row>
    <row r="20" spans="1:15" s="7" customFormat="1" ht="15">
      <c r="A20" s="7" t="s">
        <v>6</v>
      </c>
      <c r="B20" s="9">
        <f>B17</f>
        <v>7540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32348</v>
      </c>
    </row>
    <row r="24" spans="2:3" ht="15">
      <c r="B24">
        <f>B7+B20</f>
        <v>8180</v>
      </c>
      <c r="C24">
        <f>B21-B16</f>
        <v>29098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B17" sqref="B17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29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3240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3000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/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4250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7"/>
      <c r="C7" s="1" t="s">
        <v>9</v>
      </c>
      <c r="D7" s="1"/>
      <c r="E7" s="1"/>
      <c r="F7" s="1"/>
      <c r="G7" s="1"/>
    </row>
    <row r="8" spans="1:7" ht="15">
      <c r="A8" s="1">
        <v>200123</v>
      </c>
      <c r="B8" s="27"/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10120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9510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23860</v>
      </c>
      <c r="C19" s="8">
        <f>B19/B21</f>
        <v>0.715013485166317</v>
      </c>
      <c r="D19" s="16">
        <f>C19</f>
        <v>0.715013485166317</v>
      </c>
      <c r="E19" s="1"/>
      <c r="F19" s="1"/>
      <c r="G19" s="1"/>
    </row>
    <row r="20" spans="1:15" s="7" customFormat="1" ht="15">
      <c r="A20" s="7" t="s">
        <v>6</v>
      </c>
      <c r="B20" s="9">
        <f>B17</f>
        <v>9510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33370</v>
      </c>
    </row>
    <row r="24" spans="2:3" ht="15">
      <c r="B24">
        <f>B7+B20</f>
        <v>9510</v>
      </c>
      <c r="C24">
        <f>B21-B16</f>
        <v>30120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C25" sqref="C25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30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4100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2960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600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2820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2220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80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20410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10040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36440</v>
      </c>
      <c r="C19" s="8">
        <f>B19/B21</f>
        <v>0.7839931153184165</v>
      </c>
      <c r="D19" s="16">
        <f>C19</f>
        <v>0.7839931153184165</v>
      </c>
      <c r="E19" s="1"/>
      <c r="F19" s="1"/>
      <c r="G19" s="1"/>
    </row>
    <row r="20" spans="1:15" s="7" customFormat="1" ht="15">
      <c r="A20" s="7" t="s">
        <v>6</v>
      </c>
      <c r="B20" s="9">
        <f>B17</f>
        <v>10040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46480</v>
      </c>
    </row>
    <row r="24" spans="2:3" ht="15">
      <c r="B24">
        <f>B7+B20</f>
        <v>12260</v>
      </c>
      <c r="C24">
        <f>B21-B16</f>
        <v>43230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31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3580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3720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/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3100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/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/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12550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9240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26200</v>
      </c>
      <c r="C19" s="8">
        <f>B19/B21</f>
        <v>0.7392776523702032</v>
      </c>
      <c r="D19" s="16">
        <f>C19</f>
        <v>0.7392776523702032</v>
      </c>
      <c r="E19" s="1"/>
      <c r="F19" s="1"/>
      <c r="G19" s="1"/>
    </row>
    <row r="20" spans="1:15" s="7" customFormat="1" ht="15">
      <c r="A20" s="7" t="s">
        <v>6</v>
      </c>
      <c r="B20" s="9">
        <f>B17</f>
        <v>9240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35440</v>
      </c>
    </row>
    <row r="24" spans="2:3" ht="15">
      <c r="B24">
        <f>B7+B20</f>
        <v>9240</v>
      </c>
      <c r="C24">
        <f>B21-B16</f>
        <v>32190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E21" sqref="E21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32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3740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3140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640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3120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1660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120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10900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/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11540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26570</v>
      </c>
      <c r="C19" s="8">
        <f>B19/B21</f>
        <v>0.697192337969037</v>
      </c>
      <c r="D19" s="16">
        <f>C19</f>
        <v>0.697192337969037</v>
      </c>
      <c r="E19" s="1"/>
      <c r="F19" s="1"/>
      <c r="G19" s="1"/>
    </row>
    <row r="20" spans="1:15" s="7" customFormat="1" ht="15">
      <c r="A20" s="7" t="s">
        <v>6</v>
      </c>
      <c r="B20" s="9">
        <f>B17</f>
        <v>11540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38110</v>
      </c>
    </row>
    <row r="24" spans="2:3" ht="15">
      <c r="B24">
        <f>B7+B20</f>
        <v>13200</v>
      </c>
      <c r="C24">
        <f>B21-B16</f>
        <v>34860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B17" sqref="B17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33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5560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5080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460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>
        <v>4440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2300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60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10000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7"/>
      <c r="C11" s="1"/>
      <c r="D11" s="1"/>
      <c r="E11" s="1"/>
      <c r="F11" s="1"/>
      <c r="G11" s="1"/>
    </row>
    <row r="12" spans="1:7" ht="15">
      <c r="A12" s="1">
        <v>200110</v>
      </c>
      <c r="B12" s="27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60</v>
      </c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20840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31210</v>
      </c>
      <c r="C19" s="8">
        <f>B19/B21</f>
        <v>0.5996157540826129</v>
      </c>
      <c r="D19" s="16">
        <f>C19</f>
        <v>0.5996157540826129</v>
      </c>
      <c r="E19" s="1"/>
      <c r="F19" s="1"/>
      <c r="G19" s="1"/>
    </row>
    <row r="20" spans="1:15" s="7" customFormat="1" ht="15">
      <c r="A20" s="7" t="s">
        <v>6</v>
      </c>
      <c r="B20" s="9">
        <f>B17</f>
        <v>20840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52050</v>
      </c>
    </row>
    <row r="24" spans="2:3" ht="15">
      <c r="B24">
        <f>B7+B20</f>
        <v>23140</v>
      </c>
      <c r="C24">
        <f>B21-B16</f>
        <v>48800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35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4640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3360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380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/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1120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160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/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9">
        <v>100</v>
      </c>
      <c r="C11" s="1"/>
      <c r="D11" s="1"/>
      <c r="E11" s="1"/>
      <c r="F11" s="1"/>
      <c r="G11" s="1"/>
    </row>
    <row r="12" spans="1:7" ht="15">
      <c r="A12" s="1">
        <v>200110</v>
      </c>
      <c r="B12" s="1">
        <v>400</v>
      </c>
      <c r="C12" s="1" t="s">
        <v>8</v>
      </c>
      <c r="D12" s="1" t="s">
        <v>34</v>
      </c>
      <c r="E12" s="1"/>
      <c r="F12" s="1"/>
      <c r="G12" s="1"/>
    </row>
    <row r="13" spans="1:7" ht="15">
      <c r="A13" s="1">
        <v>200111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40</v>
      </c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/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29990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13450</v>
      </c>
      <c r="C19" s="8">
        <f>B19/B21</f>
        <v>0.30962246777163904</v>
      </c>
      <c r="D19" s="16">
        <f>C19</f>
        <v>0.30962246777163904</v>
      </c>
      <c r="E19" s="1"/>
      <c r="F19" s="1"/>
      <c r="G19" s="1"/>
    </row>
    <row r="20" spans="1:15" s="7" customFormat="1" ht="15">
      <c r="A20" s="7" t="s">
        <v>6</v>
      </c>
      <c r="B20" s="9">
        <f>B17</f>
        <v>29990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43440</v>
      </c>
    </row>
    <row r="24" spans="2:3" ht="15">
      <c r="B24">
        <f>B7+B20</f>
        <v>31110</v>
      </c>
      <c r="C24">
        <f>B21-B16</f>
        <v>40190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6" t="s">
        <v>36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8">
        <v>5020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8">
        <v>2600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460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8"/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9">
        <v>880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9">
        <v>80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8">
        <v>7860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>
        <v>0</v>
      </c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9">
        <v>60</v>
      </c>
      <c r="C11" s="1"/>
      <c r="D11" s="1"/>
      <c r="E11" s="1"/>
      <c r="F11" s="1"/>
      <c r="G11" s="1"/>
    </row>
    <row r="12" spans="1:7" ht="15">
      <c r="A12" s="1">
        <v>200110</v>
      </c>
      <c r="B12" s="30"/>
      <c r="C12" s="1" t="s">
        <v>8</v>
      </c>
      <c r="D12" s="1" t="s">
        <v>34</v>
      </c>
      <c r="E12" s="1"/>
      <c r="F12" s="1"/>
      <c r="G12" s="1"/>
    </row>
    <row r="13" spans="1:7" ht="15">
      <c r="A13" s="1">
        <v>200111</v>
      </c>
      <c r="B13" s="1">
        <v>0</v>
      </c>
      <c r="C13" s="1" t="s">
        <v>12</v>
      </c>
      <c r="D13" s="1"/>
      <c r="E13" s="1"/>
      <c r="F13" s="1"/>
      <c r="G13" s="1"/>
    </row>
    <row r="14" spans="1:7" ht="15">
      <c r="A14" s="27">
        <v>200136</v>
      </c>
      <c r="B14" s="27">
        <v>100</v>
      </c>
      <c r="C14" s="27" t="s">
        <v>27</v>
      </c>
      <c r="D14" s="1"/>
      <c r="E14" s="1"/>
      <c r="F14" s="1"/>
      <c r="G14" s="1"/>
    </row>
    <row r="15" spans="1:7" ht="15">
      <c r="A15" s="27">
        <v>160103</v>
      </c>
      <c r="B15" s="27">
        <v>40</v>
      </c>
      <c r="C15" s="27" t="s">
        <v>25</v>
      </c>
      <c r="D15" s="1"/>
      <c r="E15" s="1"/>
      <c r="F15" s="1"/>
      <c r="G15" s="1"/>
    </row>
    <row r="16" spans="1:7" ht="15">
      <c r="A16" s="2" t="s">
        <v>3</v>
      </c>
      <c r="B16" s="27">
        <v>3250</v>
      </c>
      <c r="C16" s="1" t="s">
        <v>17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18980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20350</v>
      </c>
      <c r="C19" s="8">
        <f>B19/B21</f>
        <v>0.5174167302313756</v>
      </c>
      <c r="D19" s="16">
        <f>C19</f>
        <v>0.5174167302313756</v>
      </c>
      <c r="E19" s="1"/>
      <c r="F19" s="1"/>
      <c r="G19" s="1"/>
    </row>
    <row r="20" spans="1:15" s="7" customFormat="1" ht="15">
      <c r="A20" s="7" t="s">
        <v>6</v>
      </c>
      <c r="B20" s="9">
        <f>B17</f>
        <v>18980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39330</v>
      </c>
    </row>
    <row r="24" spans="2:3" ht="15">
      <c r="B24">
        <f>B7+B20</f>
        <v>19860</v>
      </c>
      <c r="C24">
        <f>B21-B16</f>
        <v>36080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</dc:creator>
  <cp:keywords/>
  <dc:description/>
  <cp:lastModifiedBy>Utente</cp:lastModifiedBy>
  <cp:lastPrinted>2019-10-03T06:22:10Z</cp:lastPrinted>
  <dcterms:created xsi:type="dcterms:W3CDTF">2017-01-11T15:46:20Z</dcterms:created>
  <dcterms:modified xsi:type="dcterms:W3CDTF">2020-01-23T11:52:30Z</dcterms:modified>
  <cp:category/>
  <cp:version/>
  <cp:contentType/>
  <cp:contentStatus/>
  <cp:revision>129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